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. NonCancellare\Desktop\CONFRONTI\01 - DATI E STATISTICHE\DATI ELETTORALI\"/>
    </mc:Choice>
  </mc:AlternateContent>
  <bookViews>
    <workbookView xWindow="0" yWindow="0" windowWidth="19200" windowHeight="7620"/>
  </bookViews>
  <sheets>
    <sheet name="Foglio 1" sheetId="4" r:id="rId1"/>
  </sheets>
  <calcPr calcId="162913"/>
</workbook>
</file>

<file path=xl/calcChain.xml><?xml version="1.0" encoding="utf-8"?>
<calcChain xmlns="http://schemas.openxmlformats.org/spreadsheetml/2006/main">
  <c r="F40" i="4" l="1"/>
  <c r="F39" i="4"/>
  <c r="F38" i="4"/>
  <c r="F37" i="4"/>
  <c r="F36" i="4"/>
  <c r="F35" i="4"/>
  <c r="F34" i="4"/>
  <c r="F33" i="4"/>
  <c r="F30" i="4"/>
  <c r="F27" i="4"/>
  <c r="F24" i="4"/>
  <c r="F16" i="4"/>
  <c r="F9" i="4"/>
  <c r="J40" i="4" l="1"/>
  <c r="L40" i="4" s="1"/>
  <c r="J39" i="4"/>
  <c r="L39" i="4" s="1"/>
  <c r="J38" i="4"/>
  <c r="L38" i="4" s="1"/>
  <c r="J37" i="4"/>
  <c r="L37" i="4" s="1"/>
  <c r="J36" i="4"/>
  <c r="L36" i="4" s="1"/>
  <c r="J35" i="4"/>
  <c r="L35" i="4" s="1"/>
  <c r="J34" i="4"/>
  <c r="L34" i="4" s="1"/>
  <c r="J33" i="4"/>
  <c r="L33" i="4" s="1"/>
  <c r="J30" i="4"/>
  <c r="L30" i="4" s="1"/>
  <c r="J27" i="4"/>
  <c r="L27" i="4" s="1"/>
  <c r="J24" i="4"/>
  <c r="L24" i="4" s="1"/>
  <c r="J16" i="4"/>
  <c r="L16" i="4" s="1"/>
  <c r="J9" i="4"/>
  <c r="L9" i="4" s="1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7" i="4"/>
  <c r="M17" i="4"/>
  <c r="M10" i="4"/>
  <c r="M11" i="4"/>
  <c r="M12" i="4"/>
  <c r="M13" i="4"/>
  <c r="M14" i="4"/>
  <c r="M15" i="4"/>
  <c r="M16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N33" i="4" s="1"/>
  <c r="P33" i="4" s="1"/>
  <c r="M34" i="4"/>
  <c r="N34" i="4" s="1"/>
  <c r="P34" i="4" s="1"/>
  <c r="M35" i="4"/>
  <c r="N35" i="4" s="1"/>
  <c r="P35" i="4" s="1"/>
  <c r="M36" i="4"/>
  <c r="N36" i="4" s="1"/>
  <c r="P36" i="4" s="1"/>
  <c r="M37" i="4"/>
  <c r="N37" i="4" s="1"/>
  <c r="P37" i="4" s="1"/>
  <c r="M38" i="4"/>
  <c r="N38" i="4" s="1"/>
  <c r="P38" i="4" s="1"/>
  <c r="M39" i="4"/>
  <c r="N39" i="4" s="1"/>
  <c r="P39" i="4" s="1"/>
  <c r="M40" i="4"/>
  <c r="N40" i="4" s="1"/>
  <c r="P40" i="4" s="1"/>
  <c r="M9" i="4"/>
  <c r="N24" i="4" l="1"/>
  <c r="P24" i="4" s="1"/>
  <c r="N27" i="4"/>
  <c r="P27" i="4" s="1"/>
  <c r="N30" i="4"/>
  <c r="P30" i="4" s="1"/>
  <c r="N16" i="4"/>
  <c r="P16" i="4" s="1"/>
  <c r="N9" i="4"/>
  <c r="P9" i="4" s="1"/>
  <c r="G7" i="4"/>
  <c r="H7" i="4"/>
  <c r="I7" i="4"/>
  <c r="M7" i="4" s="1"/>
</calcChain>
</file>

<file path=xl/sharedStrings.xml><?xml version="1.0" encoding="utf-8"?>
<sst xmlns="http://schemas.openxmlformats.org/spreadsheetml/2006/main" count="93" uniqueCount="52">
  <si>
    <t>Assisi</t>
  </si>
  <si>
    <t xml:space="preserve">S. Maria d.A. </t>
  </si>
  <si>
    <t>Petrignano</t>
  </si>
  <si>
    <t>Palazzo</t>
  </si>
  <si>
    <t>Rivotorto</t>
  </si>
  <si>
    <t>Capodacqua</t>
  </si>
  <si>
    <t>Tordandrea</t>
  </si>
  <si>
    <t>Castelnuovo</t>
  </si>
  <si>
    <t>Torchiagina</t>
  </si>
  <si>
    <t>Porziano</t>
  </si>
  <si>
    <t>S. Vitale</t>
  </si>
  <si>
    <t>Costa di Trex</t>
  </si>
  <si>
    <t>Scuola Elementare - Via Los Angeles</t>
  </si>
  <si>
    <t>Scuola Elementare - Piazza Martin Luther King</t>
  </si>
  <si>
    <t>Scuola Elementare -  Via Los Angeles</t>
  </si>
  <si>
    <t>Scuola Elementare - Via Croce, 32</t>
  </si>
  <si>
    <t>Scuola Elementare - Via Liverani, 5</t>
  </si>
  <si>
    <t>Scuola Elementare - Viale Michelangelo, 30</t>
  </si>
  <si>
    <t>Ex Scuola Materna</t>
  </si>
  <si>
    <t>Scuola Elementare</t>
  </si>
  <si>
    <t>Ex Scuola Elementare</t>
  </si>
  <si>
    <t>Scuola Materna</t>
  </si>
  <si>
    <t>Scuola Elementare Petrignano - Via Croce, 32</t>
  </si>
  <si>
    <t>Container - Località Pian della Pieve</t>
  </si>
  <si>
    <t>Fabbricato adiacente la chiesa</t>
  </si>
  <si>
    <t>Sterpeto</t>
  </si>
  <si>
    <t>aventi diritto</t>
  </si>
  <si>
    <t>%</t>
  </si>
  <si>
    <t>Palazzo dei Priori - Piazza del Comune</t>
  </si>
  <si>
    <t>Scuola Elementare S. Antonio - Via S. Antonio, 1</t>
  </si>
  <si>
    <t>Scuola Media “F. Francesco” - Via S. Benedetto</t>
  </si>
  <si>
    <t>maschi</t>
  </si>
  <si>
    <t>femmine</t>
  </si>
  <si>
    <t>totale</t>
  </si>
  <si>
    <t>totale per località</t>
  </si>
  <si>
    <t>località</t>
  </si>
  <si>
    <t>ubicazione</t>
  </si>
  <si>
    <t>n°  sezione</t>
  </si>
  <si>
    <t>votanti</t>
  </si>
  <si>
    <t>astenuti</t>
  </si>
  <si>
    <t>% totale per località</t>
  </si>
  <si>
    <t>www.ConfrontiAssisi.it</t>
  </si>
  <si>
    <t>totale generale</t>
  </si>
  <si>
    <t>elaborazione 05/10/2021</t>
  </si>
  <si>
    <t>Dati e Statistiche Demografia e Politica</t>
  </si>
  <si>
    <t>% su totale</t>
  </si>
  <si>
    <t>Assisi elezioni amministrative ottobre 2021</t>
  </si>
  <si>
    <t>Fonte: Comune di Assisi</t>
  </si>
  <si>
    <t>Elaborazione:  Paolo Ansideri</t>
  </si>
  <si>
    <t>http://www.comune.assisi.pg.it/wp-content/uploads/2021/08/Lunedi_Ore_15.pdf</t>
  </si>
  <si>
    <t>Sezioni elettorali: aventi diritto e votanti</t>
  </si>
  <si>
    <t>N°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</si>
</sst>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6" formatCode="_-* #,##0\ _€_-;\-* #,##0\ _€_-;_-* &quot;-&quot;??\ _€_-;_-@_-"/>
  </numFmts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7">
    <xf numFmtId="0" fontId="0" fillId="0" borderId="0" xfId="0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top"/>
    </xf>
    <xf numFmtId="43" fontId="2" fillId="3" borderId="7" xfId="1" applyFont="1" applyFill="1" applyBorder="1" applyAlignment="1">
      <alignment horizontal="left" vertical="top"/>
    </xf>
    <xf numFmtId="43" fontId="2" fillId="4" borderId="7" xfId="1" applyFont="1" applyFill="1" applyBorder="1" applyAlignment="1">
      <alignment horizontal="left" vertical="top"/>
    </xf>
    <xf numFmtId="43" fontId="2" fillId="5" borderId="7" xfId="1" applyFont="1" applyFill="1" applyBorder="1" applyAlignment="1">
      <alignment horizontal="left" vertical="top"/>
    </xf>
    <xf numFmtId="43" fontId="2" fillId="6" borderId="7" xfId="1" applyFont="1" applyFill="1" applyBorder="1" applyAlignment="1">
      <alignment horizontal="left" vertical="top"/>
    </xf>
    <xf numFmtId="43" fontId="2" fillId="7" borderId="7" xfId="1" applyFont="1" applyFill="1" applyBorder="1" applyAlignment="1">
      <alignment horizontal="left" vertical="top"/>
    </xf>
    <xf numFmtId="43" fontId="2" fillId="8" borderId="7" xfId="1" applyFont="1" applyFill="1" applyBorder="1" applyAlignment="1">
      <alignment horizontal="left" vertical="top"/>
    </xf>
    <xf numFmtId="43" fontId="2" fillId="9" borderId="7" xfId="1" applyFont="1" applyFill="1" applyBorder="1" applyAlignment="1">
      <alignment horizontal="left" vertical="top"/>
    </xf>
    <xf numFmtId="43" fontId="2" fillId="10" borderId="7" xfId="1" applyFont="1" applyFill="1" applyBorder="1" applyAlignment="1">
      <alignment horizontal="left" vertical="top"/>
    </xf>
    <xf numFmtId="43" fontId="2" fillId="11" borderId="7" xfId="1" applyFont="1" applyFill="1" applyBorder="1" applyAlignment="1">
      <alignment horizontal="left" vertical="top"/>
    </xf>
    <xf numFmtId="43" fontId="2" fillId="12" borderId="7" xfId="1" applyFont="1" applyFill="1" applyBorder="1" applyAlignment="1">
      <alignment horizontal="left" vertical="top"/>
    </xf>
    <xf numFmtId="43" fontId="2" fillId="13" borderId="7" xfId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0" fontId="4" fillId="8" borderId="7" xfId="0" applyFont="1" applyFill="1" applyBorder="1" applyAlignment="1">
      <alignment horizontal="left" vertical="top" wrapText="1"/>
    </xf>
    <xf numFmtId="0" fontId="4" fillId="9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10" borderId="7" xfId="0" applyFont="1" applyFill="1" applyBorder="1" applyAlignment="1">
      <alignment horizontal="left" vertical="top" wrapText="1"/>
    </xf>
    <xf numFmtId="0" fontId="4" fillId="11" borderId="7" xfId="0" applyFont="1" applyFill="1" applyBorder="1" applyAlignment="1">
      <alignment horizontal="left" vertical="top" wrapText="1"/>
    </xf>
    <xf numFmtId="0" fontId="4" fillId="12" borderId="7" xfId="0" applyFont="1" applyFill="1" applyBorder="1" applyAlignment="1">
      <alignment horizontal="left" vertical="top" wrapText="1"/>
    </xf>
    <xf numFmtId="0" fontId="4" fillId="13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166" fontId="4" fillId="0" borderId="0" xfId="1" applyNumberFormat="1" applyFont="1" applyFill="1" applyBorder="1" applyAlignment="1">
      <alignment horizontal="left" vertical="top"/>
    </xf>
    <xf numFmtId="166" fontId="4" fillId="0" borderId="9" xfId="1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center" vertical="top" shrinkToFit="1"/>
    </xf>
    <xf numFmtId="1" fontId="4" fillId="2" borderId="1" xfId="0" applyNumberFormat="1" applyFont="1" applyFill="1" applyBorder="1" applyAlignment="1">
      <alignment horizontal="left" vertical="top" shrinkToFit="1"/>
    </xf>
    <xf numFmtId="1" fontId="4" fillId="3" borderId="1" xfId="0" applyNumberFormat="1" applyFont="1" applyFill="1" applyBorder="1" applyAlignment="1">
      <alignment horizontal="center" vertical="top" shrinkToFit="1"/>
    </xf>
    <xf numFmtId="1" fontId="4" fillId="3" borderId="1" xfId="0" applyNumberFormat="1" applyFont="1" applyFill="1" applyBorder="1" applyAlignment="1">
      <alignment horizontal="left" vertical="top" shrinkToFit="1"/>
    </xf>
    <xf numFmtId="166" fontId="4" fillId="3" borderId="7" xfId="1" applyNumberFormat="1" applyFont="1" applyFill="1" applyBorder="1" applyAlignment="1">
      <alignment horizontal="left" vertical="top"/>
    </xf>
    <xf numFmtId="1" fontId="4" fillId="4" borderId="1" xfId="0" applyNumberFormat="1" applyFont="1" applyFill="1" applyBorder="1" applyAlignment="1">
      <alignment horizontal="center" vertical="top" shrinkToFit="1"/>
    </xf>
    <xf numFmtId="1" fontId="4" fillId="4" borderId="1" xfId="0" applyNumberFormat="1" applyFont="1" applyFill="1" applyBorder="1" applyAlignment="1">
      <alignment horizontal="left" vertical="top" shrinkToFit="1"/>
    </xf>
    <xf numFmtId="166" fontId="4" fillId="4" borderId="7" xfId="1" applyNumberFormat="1" applyFont="1" applyFill="1" applyBorder="1" applyAlignment="1">
      <alignment horizontal="left" vertical="top"/>
    </xf>
    <xf numFmtId="1" fontId="4" fillId="5" borderId="1" xfId="0" applyNumberFormat="1" applyFont="1" applyFill="1" applyBorder="1" applyAlignment="1">
      <alignment horizontal="center" vertical="top" shrinkToFit="1"/>
    </xf>
    <xf numFmtId="1" fontId="4" fillId="5" borderId="1" xfId="0" applyNumberFormat="1" applyFont="1" applyFill="1" applyBorder="1" applyAlignment="1">
      <alignment horizontal="left" vertical="top" shrinkToFit="1"/>
    </xf>
    <xf numFmtId="166" fontId="4" fillId="5" borderId="7" xfId="1" applyNumberFormat="1" applyFont="1" applyFill="1" applyBorder="1" applyAlignment="1">
      <alignment horizontal="left" vertical="top"/>
    </xf>
    <xf numFmtId="1" fontId="4" fillId="6" borderId="1" xfId="0" applyNumberFormat="1" applyFont="1" applyFill="1" applyBorder="1" applyAlignment="1">
      <alignment horizontal="center" vertical="top" shrinkToFit="1"/>
    </xf>
    <xf numFmtId="1" fontId="4" fillId="6" borderId="1" xfId="0" applyNumberFormat="1" applyFont="1" applyFill="1" applyBorder="1" applyAlignment="1">
      <alignment horizontal="left" vertical="top" shrinkToFit="1"/>
    </xf>
    <xf numFmtId="166" fontId="4" fillId="6" borderId="7" xfId="1" applyNumberFormat="1" applyFont="1" applyFill="1" applyBorder="1" applyAlignment="1">
      <alignment horizontal="left" vertical="top"/>
    </xf>
    <xf numFmtId="1" fontId="4" fillId="6" borderId="2" xfId="0" applyNumberFormat="1" applyFont="1" applyFill="1" applyBorder="1" applyAlignment="1">
      <alignment horizontal="center" vertical="top" shrinkToFit="1"/>
    </xf>
    <xf numFmtId="1" fontId="4" fillId="6" borderId="2" xfId="0" applyNumberFormat="1" applyFont="1" applyFill="1" applyBorder="1" applyAlignment="1">
      <alignment horizontal="left" vertical="top" shrinkToFit="1"/>
    </xf>
    <xf numFmtId="1" fontId="4" fillId="7" borderId="7" xfId="0" applyNumberFormat="1" applyFont="1" applyFill="1" applyBorder="1" applyAlignment="1">
      <alignment horizontal="center" vertical="top" shrinkToFit="1"/>
    </xf>
    <xf numFmtId="1" fontId="4" fillId="7" borderId="7" xfId="0" applyNumberFormat="1" applyFont="1" applyFill="1" applyBorder="1" applyAlignment="1">
      <alignment horizontal="left" vertical="top" shrinkToFit="1"/>
    </xf>
    <xf numFmtId="1" fontId="4" fillId="8" borderId="7" xfId="0" applyNumberFormat="1" applyFont="1" applyFill="1" applyBorder="1" applyAlignment="1">
      <alignment horizontal="center" vertical="top" shrinkToFit="1"/>
    </xf>
    <xf numFmtId="1" fontId="4" fillId="8" borderId="7" xfId="0" applyNumberFormat="1" applyFont="1" applyFill="1" applyBorder="1" applyAlignment="1">
      <alignment horizontal="left" vertical="top" shrinkToFit="1"/>
    </xf>
    <xf numFmtId="1" fontId="4" fillId="9" borderId="7" xfId="0" applyNumberFormat="1" applyFont="1" applyFill="1" applyBorder="1" applyAlignment="1">
      <alignment horizontal="center" vertical="top" shrinkToFit="1"/>
    </xf>
    <xf numFmtId="1" fontId="4" fillId="9" borderId="7" xfId="0" applyNumberFormat="1" applyFont="1" applyFill="1" applyBorder="1" applyAlignment="1">
      <alignment horizontal="left" vertical="top" shrinkToFit="1"/>
    </xf>
    <xf numFmtId="1" fontId="4" fillId="3" borderId="7" xfId="0" applyNumberFormat="1" applyFont="1" applyFill="1" applyBorder="1" applyAlignment="1">
      <alignment horizontal="center" vertical="top" shrinkToFit="1"/>
    </xf>
    <xf numFmtId="1" fontId="4" fillId="3" borderId="7" xfId="0" applyNumberFormat="1" applyFont="1" applyFill="1" applyBorder="1" applyAlignment="1">
      <alignment horizontal="left" vertical="top" shrinkToFit="1"/>
    </xf>
    <xf numFmtId="1" fontId="4" fillId="10" borderId="7" xfId="0" applyNumberFormat="1" applyFont="1" applyFill="1" applyBorder="1" applyAlignment="1">
      <alignment horizontal="center" vertical="top" shrinkToFit="1"/>
    </xf>
    <xf numFmtId="1" fontId="4" fillId="10" borderId="7" xfId="0" applyNumberFormat="1" applyFont="1" applyFill="1" applyBorder="1" applyAlignment="1">
      <alignment horizontal="left" vertical="top" shrinkToFit="1"/>
    </xf>
    <xf numFmtId="1" fontId="4" fillId="11" borderId="7" xfId="0" applyNumberFormat="1" applyFont="1" applyFill="1" applyBorder="1" applyAlignment="1">
      <alignment horizontal="center" vertical="top" shrinkToFit="1"/>
    </xf>
    <xf numFmtId="1" fontId="4" fillId="11" borderId="7" xfId="0" applyNumberFormat="1" applyFont="1" applyFill="1" applyBorder="1" applyAlignment="1">
      <alignment horizontal="left" vertical="top" shrinkToFit="1"/>
    </xf>
    <xf numFmtId="1" fontId="4" fillId="12" borderId="7" xfId="0" applyNumberFormat="1" applyFont="1" applyFill="1" applyBorder="1" applyAlignment="1">
      <alignment horizontal="center" vertical="top" shrinkToFit="1"/>
    </xf>
    <xf numFmtId="1" fontId="4" fillId="12" borderId="7" xfId="0" applyNumberFormat="1" applyFont="1" applyFill="1" applyBorder="1" applyAlignment="1">
      <alignment horizontal="left" vertical="top" shrinkToFit="1"/>
    </xf>
    <xf numFmtId="1" fontId="4" fillId="13" borderId="7" xfId="0" applyNumberFormat="1" applyFont="1" applyFill="1" applyBorder="1" applyAlignment="1">
      <alignment horizontal="center" vertical="top" shrinkToFit="1"/>
    </xf>
    <xf numFmtId="1" fontId="4" fillId="13" borderId="7" xfId="0" applyNumberFormat="1" applyFont="1" applyFill="1" applyBorder="1" applyAlignment="1">
      <alignment horizontal="left" vertical="top" shrinkToFit="1"/>
    </xf>
    <xf numFmtId="0" fontId="4" fillId="15" borderId="1" xfId="0" applyFont="1" applyFill="1" applyBorder="1" applyAlignment="1">
      <alignment horizontal="left" vertical="top" wrapText="1"/>
    </xf>
    <xf numFmtId="166" fontId="4" fillId="14" borderId="0" xfId="1" applyNumberFormat="1" applyFont="1" applyFill="1" applyBorder="1" applyAlignment="1">
      <alignment horizontal="left" vertical="top"/>
    </xf>
    <xf numFmtId="166" fontId="4" fillId="2" borderId="3" xfId="1" applyNumberFormat="1" applyFont="1" applyFill="1" applyBorder="1" applyAlignment="1">
      <alignment horizontal="right" shrinkToFit="1"/>
    </xf>
    <xf numFmtId="166" fontId="4" fillId="2" borderId="1" xfId="1" applyNumberFormat="1" applyFont="1" applyFill="1" applyBorder="1" applyAlignment="1">
      <alignment horizontal="right" shrinkToFit="1"/>
    </xf>
    <xf numFmtId="166" fontId="4" fillId="15" borderId="1" xfId="1" applyNumberFormat="1" applyFont="1" applyFill="1" applyBorder="1" applyAlignment="1">
      <alignment horizontal="right" shrinkToFit="1"/>
    </xf>
    <xf numFmtId="166" fontId="4" fillId="4" borderId="1" xfId="1" applyNumberFormat="1" applyFont="1" applyFill="1" applyBorder="1" applyAlignment="1">
      <alignment horizontal="right" shrinkToFit="1"/>
    </xf>
    <xf numFmtId="166" fontId="4" fillId="5" borderId="1" xfId="1" applyNumberFormat="1" applyFont="1" applyFill="1" applyBorder="1" applyAlignment="1">
      <alignment horizontal="right" shrinkToFit="1"/>
    </xf>
    <xf numFmtId="166" fontId="4" fillId="16" borderId="1" xfId="1" applyNumberFormat="1" applyFont="1" applyFill="1" applyBorder="1" applyAlignment="1">
      <alignment horizontal="right" shrinkToFit="1"/>
    </xf>
    <xf numFmtId="166" fontId="4" fillId="7" borderId="7" xfId="1" applyNumberFormat="1" applyFont="1" applyFill="1" applyBorder="1" applyAlignment="1">
      <alignment horizontal="right"/>
    </xf>
    <xf numFmtId="166" fontId="4" fillId="8" borderId="7" xfId="1" applyNumberFormat="1" applyFont="1" applyFill="1" applyBorder="1" applyAlignment="1">
      <alignment horizontal="right"/>
    </xf>
    <xf numFmtId="166" fontId="4" fillId="9" borderId="7" xfId="1" applyNumberFormat="1" applyFont="1" applyFill="1" applyBorder="1" applyAlignment="1">
      <alignment horizontal="right"/>
    </xf>
    <xf numFmtId="166" fontId="4" fillId="3" borderId="7" xfId="1" applyNumberFormat="1" applyFont="1" applyFill="1" applyBorder="1" applyAlignment="1">
      <alignment horizontal="right"/>
    </xf>
    <xf numFmtId="166" fontId="4" fillId="10" borderId="7" xfId="1" applyNumberFormat="1" applyFont="1" applyFill="1" applyBorder="1" applyAlignment="1">
      <alignment horizontal="right"/>
    </xf>
    <xf numFmtId="166" fontId="4" fillId="11" borderId="7" xfId="1" applyNumberFormat="1" applyFont="1" applyFill="1" applyBorder="1" applyAlignment="1">
      <alignment horizontal="right"/>
    </xf>
    <xf numFmtId="166" fontId="4" fillId="12" borderId="7" xfId="1" applyNumberFormat="1" applyFont="1" applyFill="1" applyBorder="1" applyAlignment="1">
      <alignment horizontal="right"/>
    </xf>
    <xf numFmtId="166" fontId="4" fillId="13" borderId="7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3" fillId="14" borderId="0" xfId="0" applyFont="1" applyFill="1" applyBorder="1" applyAlignment="1">
      <alignment horizontal="left" vertical="top"/>
    </xf>
    <xf numFmtId="43" fontId="4" fillId="2" borderId="3" xfId="1" applyNumberFormat="1" applyFont="1" applyFill="1" applyBorder="1" applyAlignment="1">
      <alignment horizontal="right" vertical="top" shrinkToFit="1"/>
    </xf>
    <xf numFmtId="43" fontId="4" fillId="2" borderId="1" xfId="1" applyNumberFormat="1" applyFont="1" applyFill="1" applyBorder="1" applyAlignment="1">
      <alignment horizontal="right" vertical="top" shrinkToFit="1"/>
    </xf>
    <xf numFmtId="43" fontId="4" fillId="15" borderId="1" xfId="1" applyNumberFormat="1" applyFont="1" applyFill="1" applyBorder="1" applyAlignment="1">
      <alignment horizontal="right" vertical="top" shrinkToFit="1"/>
    </xf>
    <xf numFmtId="43" fontId="4" fillId="4" borderId="1" xfId="1" applyNumberFormat="1" applyFont="1" applyFill="1" applyBorder="1" applyAlignment="1">
      <alignment horizontal="right" vertical="top" shrinkToFit="1"/>
    </xf>
    <xf numFmtId="43" fontId="4" fillId="5" borderId="1" xfId="1" applyNumberFormat="1" applyFont="1" applyFill="1" applyBorder="1" applyAlignment="1">
      <alignment horizontal="right" vertical="top" shrinkToFit="1"/>
    </xf>
    <xf numFmtId="43" fontId="4" fillId="16" borderId="1" xfId="1" applyNumberFormat="1" applyFont="1" applyFill="1" applyBorder="1" applyAlignment="1">
      <alignment horizontal="right" vertical="top" shrinkToFit="1"/>
    </xf>
    <xf numFmtId="43" fontId="4" fillId="7" borderId="7" xfId="1" applyNumberFormat="1" applyFont="1" applyFill="1" applyBorder="1" applyAlignment="1">
      <alignment horizontal="right"/>
    </xf>
    <xf numFmtId="43" fontId="4" fillId="8" borderId="7" xfId="1" applyNumberFormat="1" applyFont="1" applyFill="1" applyBorder="1" applyAlignment="1">
      <alignment horizontal="right"/>
    </xf>
    <xf numFmtId="43" fontId="4" fillId="9" borderId="7" xfId="1" applyNumberFormat="1" applyFont="1" applyFill="1" applyBorder="1" applyAlignment="1">
      <alignment horizontal="right"/>
    </xf>
    <xf numFmtId="43" fontId="4" fillId="3" borderId="7" xfId="1" applyNumberFormat="1" applyFont="1" applyFill="1" applyBorder="1" applyAlignment="1">
      <alignment horizontal="right"/>
    </xf>
    <xf numFmtId="43" fontId="4" fillId="10" borderId="7" xfId="1" applyNumberFormat="1" applyFont="1" applyFill="1" applyBorder="1" applyAlignment="1">
      <alignment horizontal="right"/>
    </xf>
    <xf numFmtId="43" fontId="4" fillId="11" borderId="7" xfId="1" applyNumberFormat="1" applyFont="1" applyFill="1" applyBorder="1" applyAlignment="1">
      <alignment horizontal="right"/>
    </xf>
    <xf numFmtId="43" fontId="4" fillId="12" borderId="7" xfId="1" applyNumberFormat="1" applyFont="1" applyFill="1" applyBorder="1" applyAlignment="1">
      <alignment horizontal="right"/>
    </xf>
    <xf numFmtId="43" fontId="4" fillId="13" borderId="7" xfId="1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center" vertical="top" shrinkToFit="1"/>
    </xf>
    <xf numFmtId="0" fontId="4" fillId="2" borderId="9" xfId="0" applyFont="1" applyFill="1" applyBorder="1" applyAlignment="1">
      <alignment horizontal="left" vertical="top" wrapText="1"/>
    </xf>
    <xf numFmtId="166" fontId="4" fillId="0" borderId="10" xfId="1" applyNumberFormat="1" applyFont="1" applyFill="1" applyBorder="1" applyAlignment="1">
      <alignment horizontal="left" vertical="top"/>
    </xf>
    <xf numFmtId="43" fontId="3" fillId="14" borderId="7" xfId="1" applyNumberFormat="1" applyFont="1" applyFill="1" applyBorder="1" applyAlignment="1">
      <alignment horizontal="right" vertical="top" shrinkToFit="1"/>
    </xf>
    <xf numFmtId="166" fontId="3" fillId="17" borderId="7" xfId="1" applyNumberFormat="1" applyFont="1" applyFill="1" applyBorder="1" applyAlignment="1">
      <alignment horizontal="right" shrinkToFit="1"/>
    </xf>
    <xf numFmtId="43" fontId="3" fillId="17" borderId="7" xfId="1" applyNumberFormat="1" applyFont="1" applyFill="1" applyBorder="1" applyAlignment="1">
      <alignment horizontal="right" vertical="top" shrinkToFit="1"/>
    </xf>
    <xf numFmtId="166" fontId="3" fillId="17" borderId="7" xfId="1" applyNumberFormat="1" applyFont="1" applyFill="1" applyBorder="1" applyAlignment="1">
      <alignment horizontal="right" vertical="top" shrinkToFit="1"/>
    </xf>
    <xf numFmtId="0" fontId="3" fillId="14" borderId="10" xfId="0" applyFont="1" applyFill="1" applyBorder="1" applyAlignment="1">
      <alignment vertical="top" wrapText="1"/>
    </xf>
    <xf numFmtId="166" fontId="3" fillId="14" borderId="10" xfId="1" applyNumberFormat="1" applyFont="1" applyFill="1" applyBorder="1" applyAlignment="1">
      <alignment horizontal="right" shrinkToFit="1"/>
    </xf>
    <xf numFmtId="166" fontId="4" fillId="2" borderId="9" xfId="1" applyNumberFormat="1" applyFont="1" applyFill="1" applyBorder="1" applyAlignment="1">
      <alignment horizontal="right" shrinkToFit="1"/>
    </xf>
    <xf numFmtId="166" fontId="4" fillId="2" borderId="9" xfId="1" applyNumberFormat="1" applyFont="1" applyFill="1" applyBorder="1" applyAlignment="1">
      <alignment horizontal="left" vertical="top"/>
    </xf>
    <xf numFmtId="166" fontId="2" fillId="2" borderId="9" xfId="1" applyNumberFormat="1" applyFont="1" applyFill="1" applyBorder="1" applyAlignment="1">
      <alignment horizontal="left" vertical="top"/>
    </xf>
    <xf numFmtId="43" fontId="4" fillId="2" borderId="9" xfId="1" applyNumberFormat="1" applyFont="1" applyFill="1" applyBorder="1" applyAlignment="1">
      <alignment horizontal="right" vertical="top" shrinkToFit="1"/>
    </xf>
    <xf numFmtId="166" fontId="4" fillId="2" borderId="9" xfId="1" applyNumberFormat="1" applyFont="1" applyFill="1" applyBorder="1" applyAlignment="1">
      <alignment horizontal="right" vertical="top" shrinkToFit="1"/>
    </xf>
    <xf numFmtId="0" fontId="3" fillId="17" borderId="7" xfId="0" applyFont="1" applyFill="1" applyBorder="1" applyAlignment="1">
      <alignment vertical="top" wrapText="1"/>
    </xf>
    <xf numFmtId="166" fontId="3" fillId="17" borderId="7" xfId="1" applyNumberFormat="1" applyFont="1" applyFill="1" applyBorder="1" applyAlignment="1">
      <alignment horizontal="left" vertical="top"/>
    </xf>
    <xf numFmtId="43" fontId="2" fillId="2" borderId="9" xfId="1" applyNumberFormat="1" applyFont="1" applyFill="1" applyBorder="1" applyAlignment="1">
      <alignment horizontal="left" vertical="top"/>
    </xf>
    <xf numFmtId="43" fontId="4" fillId="3" borderId="7" xfId="1" applyNumberFormat="1" applyFont="1" applyFill="1" applyBorder="1" applyAlignment="1">
      <alignment horizontal="left" vertical="top"/>
    </xf>
    <xf numFmtId="43" fontId="4" fillId="4" borderId="7" xfId="1" applyNumberFormat="1" applyFont="1" applyFill="1" applyBorder="1" applyAlignment="1">
      <alignment horizontal="left" vertical="top"/>
    </xf>
    <xf numFmtId="43" fontId="4" fillId="5" borderId="7" xfId="1" applyNumberFormat="1" applyFont="1" applyFill="1" applyBorder="1" applyAlignment="1">
      <alignment horizontal="left" vertical="top"/>
    </xf>
    <xf numFmtId="43" fontId="4" fillId="6" borderId="7" xfId="1" applyNumberFormat="1" applyFont="1" applyFill="1" applyBorder="1" applyAlignment="1">
      <alignment horizontal="left" vertical="top"/>
    </xf>
    <xf numFmtId="166" fontId="3" fillId="14" borderId="7" xfId="1" applyNumberFormat="1" applyFont="1" applyFill="1" applyBorder="1" applyAlignment="1">
      <alignment horizontal="left" vertical="top"/>
    </xf>
    <xf numFmtId="43" fontId="3" fillId="14" borderId="19" xfId="1" applyNumberFormat="1" applyFont="1" applyFill="1" applyBorder="1" applyAlignment="1">
      <alignment horizontal="right" vertical="top" shrinkToFit="1"/>
    </xf>
    <xf numFmtId="43" fontId="3" fillId="17" borderId="12" xfId="1" applyNumberFormat="1" applyFont="1" applyFill="1" applyBorder="1" applyAlignment="1">
      <alignment horizontal="right" vertical="top" shrinkToFit="1"/>
    </xf>
    <xf numFmtId="43" fontId="2" fillId="2" borderId="18" xfId="1" applyNumberFormat="1" applyFont="1" applyFill="1" applyBorder="1" applyAlignment="1">
      <alignment horizontal="left" vertical="top"/>
    </xf>
    <xf numFmtId="43" fontId="4" fillId="3" borderId="12" xfId="1" applyNumberFormat="1" applyFont="1" applyFill="1" applyBorder="1" applyAlignment="1">
      <alignment horizontal="left" vertical="top"/>
    </xf>
    <xf numFmtId="43" fontId="4" fillId="4" borderId="12" xfId="1" applyNumberFormat="1" applyFont="1" applyFill="1" applyBorder="1" applyAlignment="1">
      <alignment horizontal="left" vertical="top"/>
    </xf>
    <xf numFmtId="43" fontId="4" fillId="5" borderId="12" xfId="1" applyNumberFormat="1" applyFont="1" applyFill="1" applyBorder="1" applyAlignment="1">
      <alignment horizontal="left" vertical="top"/>
    </xf>
    <xf numFmtId="43" fontId="4" fillId="6" borderId="12" xfId="1" applyNumberFormat="1" applyFont="1" applyFill="1" applyBorder="1" applyAlignment="1">
      <alignment horizontal="left" vertical="top"/>
    </xf>
    <xf numFmtId="43" fontId="4" fillId="7" borderId="12" xfId="1" applyNumberFormat="1" applyFont="1" applyFill="1" applyBorder="1" applyAlignment="1">
      <alignment horizontal="right"/>
    </xf>
    <xf numFmtId="43" fontId="4" fillId="8" borderId="12" xfId="1" applyNumberFormat="1" applyFont="1" applyFill="1" applyBorder="1" applyAlignment="1">
      <alignment horizontal="right"/>
    </xf>
    <xf numFmtId="43" fontId="4" fillId="9" borderId="12" xfId="1" applyNumberFormat="1" applyFont="1" applyFill="1" applyBorder="1" applyAlignment="1">
      <alignment horizontal="right"/>
    </xf>
    <xf numFmtId="43" fontId="4" fillId="3" borderId="12" xfId="1" applyNumberFormat="1" applyFont="1" applyFill="1" applyBorder="1" applyAlignment="1">
      <alignment horizontal="right"/>
    </xf>
    <xf numFmtId="43" fontId="4" fillId="10" borderId="12" xfId="1" applyNumberFormat="1" applyFont="1" applyFill="1" applyBorder="1" applyAlignment="1">
      <alignment horizontal="right"/>
    </xf>
    <xf numFmtId="43" fontId="4" fillId="11" borderId="12" xfId="1" applyNumberFormat="1" applyFont="1" applyFill="1" applyBorder="1" applyAlignment="1">
      <alignment horizontal="right"/>
    </xf>
    <xf numFmtId="43" fontId="4" fillId="12" borderId="12" xfId="1" applyNumberFormat="1" applyFont="1" applyFill="1" applyBorder="1" applyAlignment="1">
      <alignment horizontal="right"/>
    </xf>
    <xf numFmtId="43" fontId="4" fillId="13" borderId="12" xfId="1" applyNumberFormat="1" applyFont="1" applyFill="1" applyBorder="1" applyAlignment="1">
      <alignment horizontal="right"/>
    </xf>
    <xf numFmtId="166" fontId="4" fillId="2" borderId="20" xfId="1" applyNumberFormat="1" applyFont="1" applyFill="1" applyBorder="1" applyAlignment="1">
      <alignment horizontal="right" vertical="top" shrinkToFit="1"/>
    </xf>
    <xf numFmtId="43" fontId="2" fillId="0" borderId="15" xfId="1" applyFont="1" applyFill="1" applyBorder="1" applyAlignment="1">
      <alignment horizontal="left" vertical="top"/>
    </xf>
    <xf numFmtId="166" fontId="4" fillId="2" borderId="21" xfId="1" applyNumberFormat="1" applyFont="1" applyFill="1" applyBorder="1" applyAlignment="1">
      <alignment horizontal="right" vertical="top" shrinkToFit="1"/>
    </xf>
    <xf numFmtId="166" fontId="4" fillId="15" borderId="21" xfId="1" applyNumberFormat="1" applyFont="1" applyFill="1" applyBorder="1" applyAlignment="1">
      <alignment horizontal="right" vertical="top" shrinkToFit="1"/>
    </xf>
    <xf numFmtId="166" fontId="4" fillId="0" borderId="15" xfId="1" applyNumberFormat="1" applyFont="1" applyFill="1" applyBorder="1" applyAlignment="1">
      <alignment horizontal="left" vertical="top"/>
    </xf>
    <xf numFmtId="166" fontId="4" fillId="4" borderId="21" xfId="1" applyNumberFormat="1" applyFont="1" applyFill="1" applyBorder="1" applyAlignment="1">
      <alignment horizontal="right" vertical="top" shrinkToFit="1"/>
    </xf>
    <xf numFmtId="166" fontId="4" fillId="5" borderId="21" xfId="1" applyNumberFormat="1" applyFont="1" applyFill="1" applyBorder="1" applyAlignment="1">
      <alignment horizontal="right" vertical="top" shrinkToFit="1"/>
    </xf>
    <xf numFmtId="166" fontId="4" fillId="16" borderId="21" xfId="1" applyNumberFormat="1" applyFont="1" applyFill="1" applyBorder="1" applyAlignment="1">
      <alignment horizontal="right" vertical="top" shrinkToFit="1"/>
    </xf>
    <xf numFmtId="166" fontId="4" fillId="2" borderId="8" xfId="1" applyNumberFormat="1" applyFont="1" applyFill="1" applyBorder="1" applyAlignment="1">
      <alignment horizontal="right" shrinkToFit="1"/>
    </xf>
    <xf numFmtId="166" fontId="4" fillId="2" borderId="4" xfId="1" applyNumberFormat="1" applyFont="1" applyFill="1" applyBorder="1" applyAlignment="1">
      <alignment horizontal="right" shrinkToFit="1"/>
    </xf>
    <xf numFmtId="166" fontId="2" fillId="2" borderId="17" xfId="1" applyNumberFormat="1" applyFont="1" applyFill="1" applyBorder="1" applyAlignment="1">
      <alignment horizontal="left" vertical="top"/>
    </xf>
    <xf numFmtId="166" fontId="4" fillId="3" borderId="9" xfId="1" applyNumberFormat="1" applyFont="1" applyFill="1" applyBorder="1" applyAlignment="1">
      <alignment horizontal="left" vertical="top"/>
    </xf>
    <xf numFmtId="43" fontId="4" fillId="2" borderId="11" xfId="1" applyNumberFormat="1" applyFont="1" applyFill="1" applyBorder="1" applyAlignment="1">
      <alignment horizontal="right" vertical="top" shrinkToFit="1"/>
    </xf>
    <xf numFmtId="43" fontId="4" fillId="2" borderId="6" xfId="1" applyNumberFormat="1" applyFont="1" applyFill="1" applyBorder="1" applyAlignment="1">
      <alignment horizontal="right" vertical="top" shrinkToFit="1"/>
    </xf>
    <xf numFmtId="166" fontId="4" fillId="0" borderId="17" xfId="1" applyNumberFormat="1" applyFont="1" applyFill="1" applyBorder="1" applyAlignment="1">
      <alignment horizontal="left" vertical="top"/>
    </xf>
    <xf numFmtId="0" fontId="7" fillId="14" borderId="12" xfId="2" applyFont="1" applyFill="1" applyBorder="1" applyAlignment="1">
      <alignment horizontal="center" vertical="center"/>
    </xf>
    <xf numFmtId="0" fontId="7" fillId="14" borderId="13" xfId="2" applyFont="1" applyFill="1" applyBorder="1" applyAlignment="1">
      <alignment horizontal="center" vertical="center"/>
    </xf>
    <xf numFmtId="0" fontId="0" fillId="14" borderId="0" xfId="0" applyFill="1" applyAlignment="1">
      <alignment wrapText="1"/>
    </xf>
    <xf numFmtId="0" fontId="5" fillId="1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2" fillId="18" borderId="0" xfId="0" applyFont="1" applyFill="1" applyAlignment="1"/>
    <xf numFmtId="0" fontId="6" fillId="18" borderId="7" xfId="2" applyFont="1" applyFill="1" applyBorder="1" applyAlignment="1">
      <alignment horizontal="left" wrapText="1"/>
    </xf>
    <xf numFmtId="0" fontId="11" fillId="18" borderId="0" xfId="0" applyFont="1" applyFill="1"/>
    <xf numFmtId="0" fontId="3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43" fontId="4" fillId="2" borderId="9" xfId="1" applyNumberFormat="1" applyFont="1" applyFill="1" applyBorder="1" applyAlignment="1">
      <alignment horizontal="left" vertical="top"/>
    </xf>
    <xf numFmtId="166" fontId="4" fillId="15" borderId="4" xfId="1" applyNumberFormat="1" applyFont="1" applyFill="1" applyBorder="1" applyAlignment="1">
      <alignment horizontal="right" shrinkToFit="1"/>
    </xf>
    <xf numFmtId="166" fontId="4" fillId="15" borderId="5" xfId="1" applyNumberFormat="1" applyFont="1" applyFill="1" applyBorder="1" applyAlignment="1">
      <alignment horizontal="right" shrinkToFit="1"/>
    </xf>
    <xf numFmtId="166" fontId="4" fillId="4" borderId="4" xfId="1" applyNumberFormat="1" applyFont="1" applyFill="1" applyBorder="1" applyAlignment="1">
      <alignment horizontal="right" shrinkToFit="1"/>
    </xf>
    <xf numFmtId="166" fontId="4" fillId="4" borderId="5" xfId="1" applyNumberFormat="1" applyFont="1" applyFill="1" applyBorder="1" applyAlignment="1">
      <alignment horizontal="right" shrinkToFit="1"/>
    </xf>
    <xf numFmtId="166" fontId="4" fillId="5" borderId="4" xfId="1" applyNumberFormat="1" applyFont="1" applyFill="1" applyBorder="1" applyAlignment="1">
      <alignment horizontal="right" shrinkToFit="1"/>
    </xf>
    <xf numFmtId="166" fontId="4" fillId="5" borderId="5" xfId="1" applyNumberFormat="1" applyFont="1" applyFill="1" applyBorder="1" applyAlignment="1">
      <alignment horizontal="right" shrinkToFit="1"/>
    </xf>
    <xf numFmtId="166" fontId="4" fillId="16" borderId="4" xfId="1" applyNumberFormat="1" applyFont="1" applyFill="1" applyBorder="1" applyAlignment="1">
      <alignment horizontal="right" shrinkToFit="1"/>
    </xf>
    <xf numFmtId="166" fontId="4" fillId="16" borderId="5" xfId="1" applyNumberFormat="1" applyFont="1" applyFill="1" applyBorder="1" applyAlignment="1">
      <alignment horizontal="right" shrinkToFit="1"/>
    </xf>
    <xf numFmtId="0" fontId="10" fillId="18" borderId="7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left" wrapText="1"/>
    </xf>
    <xf numFmtId="0" fontId="11" fillId="18" borderId="13" xfId="0" applyFont="1" applyFill="1" applyBorder="1" applyAlignment="1">
      <alignment horizontal="left" wrapText="1"/>
    </xf>
    <xf numFmtId="0" fontId="4" fillId="14" borderId="22" xfId="0" applyFont="1" applyFill="1" applyBorder="1" applyAlignment="1">
      <alignment horizontal="left" vertical="center" wrapText="1"/>
    </xf>
    <xf numFmtId="0" fontId="4" fillId="14" borderId="13" xfId="0" applyFont="1" applyFill="1" applyBorder="1" applyAlignment="1">
      <alignment horizontal="left" vertical="center" wrapText="1"/>
    </xf>
    <xf numFmtId="0" fontId="4" fillId="14" borderId="14" xfId="0" applyFont="1" applyFill="1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horizontal="center" vertical="center" wrapText="1"/>
    </xf>
    <xf numFmtId="0" fontId="6" fillId="18" borderId="7" xfId="2" applyFill="1" applyBorder="1" applyAlignment="1">
      <alignment horizontal="left" wrapText="1"/>
    </xf>
    <xf numFmtId="15" fontId="9" fillId="14" borderId="7" xfId="0" applyNumberFormat="1" applyFont="1" applyFill="1" applyBorder="1" applyAlignment="1">
      <alignment horizontal="center" vertical="center" wrapText="1"/>
    </xf>
    <xf numFmtId="166" fontId="3" fillId="19" borderId="12" xfId="1" applyNumberFormat="1" applyFont="1" applyFill="1" applyBorder="1" applyAlignment="1">
      <alignment horizontal="center" vertical="top"/>
    </xf>
    <xf numFmtId="166" fontId="3" fillId="19" borderId="13" xfId="1" applyNumberFormat="1" applyFont="1" applyFill="1" applyBorder="1" applyAlignment="1">
      <alignment horizontal="center" vertical="top"/>
    </xf>
    <xf numFmtId="166" fontId="3" fillId="19" borderId="7" xfId="1" applyNumberFormat="1" applyFont="1" applyFill="1" applyBorder="1" applyAlignment="1">
      <alignment horizontal="center" vertical="center" wrapText="1"/>
    </xf>
    <xf numFmtId="166" fontId="3" fillId="9" borderId="12" xfId="1" applyNumberFormat="1" applyFont="1" applyFill="1" applyBorder="1" applyAlignment="1">
      <alignment horizontal="center" vertical="top"/>
    </xf>
    <xf numFmtId="166" fontId="3" fillId="9" borderId="13" xfId="1" applyNumberFormat="1" applyFont="1" applyFill="1" applyBorder="1" applyAlignment="1">
      <alignment horizontal="center" vertical="top"/>
    </xf>
    <xf numFmtId="166" fontId="3" fillId="9" borderId="14" xfId="1" applyNumberFormat="1" applyFont="1" applyFill="1" applyBorder="1" applyAlignment="1">
      <alignment horizontal="center" vertical="top"/>
    </xf>
    <xf numFmtId="166" fontId="3" fillId="9" borderId="7" xfId="1" applyNumberFormat="1" applyFont="1" applyFill="1" applyBorder="1" applyAlignment="1">
      <alignment horizontal="center" vertical="center" wrapText="1"/>
    </xf>
    <xf numFmtId="166" fontId="3" fillId="9" borderId="17" xfId="1" applyNumberFormat="1" applyFont="1" applyFill="1" applyBorder="1" applyAlignment="1">
      <alignment horizontal="left" vertical="top"/>
    </xf>
    <xf numFmtId="166" fontId="3" fillId="19" borderId="12" xfId="1" applyNumberFormat="1" applyFont="1" applyFill="1" applyBorder="1" applyAlignment="1">
      <alignment horizontal="center" vertical="center" wrapText="1"/>
    </xf>
    <xf numFmtId="166" fontId="3" fillId="20" borderId="7" xfId="1" applyNumberFormat="1" applyFont="1" applyFill="1" applyBorder="1" applyAlignment="1">
      <alignment horizontal="center" vertical="top"/>
    </xf>
    <xf numFmtId="166" fontId="3" fillId="20" borderId="7" xfId="1" applyNumberFormat="1" applyFont="1" applyFill="1" applyBorder="1" applyAlignment="1">
      <alignment horizontal="center" vertical="center" wrapText="1"/>
    </xf>
    <xf numFmtId="166" fontId="3" fillId="20" borderId="7" xfId="1" applyNumberFormat="1" applyFont="1" applyFill="1" applyBorder="1" applyAlignment="1">
      <alignment horizontal="right" vertical="top" shrinkToFit="1"/>
    </xf>
    <xf numFmtId="43" fontId="3" fillId="20" borderId="7" xfId="1" applyNumberFormat="1" applyFont="1" applyFill="1" applyBorder="1" applyAlignment="1">
      <alignment horizontal="right" vertical="top" shrinkToFit="1"/>
    </xf>
    <xf numFmtId="166" fontId="3" fillId="21" borderId="7" xfId="1" applyNumberFormat="1" applyFont="1" applyFill="1" applyBorder="1" applyAlignment="1">
      <alignment horizontal="center" vertical="center" wrapText="1"/>
    </xf>
    <xf numFmtId="43" fontId="3" fillId="21" borderId="10" xfId="1" applyNumberFormat="1" applyFont="1" applyFill="1" applyBorder="1" applyAlignment="1">
      <alignment horizontal="right" vertical="top" shrinkToFit="1"/>
    </xf>
    <xf numFmtId="166" fontId="3" fillId="21" borderId="10" xfId="1" applyNumberFormat="1" applyFont="1" applyFill="1" applyBorder="1" applyAlignment="1">
      <alignment horizontal="right" shrinkToFi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DAEEF3"/>
      <color rgb="FF66FF66"/>
      <color rgb="FFD8E4BC"/>
      <color rgb="FFFFCCFF"/>
      <color rgb="FFFABF8F"/>
      <color rgb="FFFF7C80"/>
      <color rgb="FFCCECFF"/>
      <color rgb="FFFFFF99"/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85725</xdr:rowOff>
    </xdr:from>
    <xdr:to>
      <xdr:col>0</xdr:col>
      <xdr:colOff>619126</xdr:colOff>
      <xdr:row>0</xdr:row>
      <xdr:rowOff>585786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85725"/>
          <a:ext cx="533400" cy="500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une.assisi.pg.it/wp-content/uploads/2021/08/Lunedi_Ore_15.pdf" TargetMode="External"/><Relationship Id="rId1" Type="http://schemas.openxmlformats.org/officeDocument/2006/relationships/hyperlink" Target="http://www.confrontiassisi.i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Normal="100" workbookViewId="0">
      <selection activeCell="F12" sqref="F12"/>
    </sheetView>
  </sheetViews>
  <sheetFormatPr defaultRowHeight="15" x14ac:dyDescent="0.2"/>
  <cols>
    <col min="1" max="1" width="12.33203125" style="28" bestFit="1" customWidth="1"/>
    <col min="2" max="2" width="12.83203125" style="28" bestFit="1" customWidth="1"/>
    <col min="3" max="3" width="51.83203125" style="28" bestFit="1" customWidth="1"/>
    <col min="4" max="4" width="16.33203125" style="29" customWidth="1"/>
    <col min="5" max="6" width="16" style="29" customWidth="1"/>
    <col min="7" max="8" width="12.83203125" style="29" customWidth="1"/>
    <col min="9" max="9" width="13.1640625" style="29" customWidth="1"/>
    <col min="10" max="10" width="14.6640625" style="64" customWidth="1"/>
    <col min="11" max="11" width="12.83203125" style="29" customWidth="1"/>
    <col min="12" max="12" width="20.1640625" style="29" customWidth="1"/>
    <col min="13" max="13" width="11" style="29" bestFit="1" customWidth="1"/>
    <col min="14" max="14" width="18.33203125" style="29" customWidth="1"/>
    <col min="15" max="15" width="9.83203125" style="28" bestFit="1" customWidth="1"/>
    <col min="16" max="16" width="20.1640625" style="29" customWidth="1"/>
    <col min="17" max="16384" width="9.33203125" style="28"/>
  </cols>
  <sheetData>
    <row r="1" spans="1:20" s="149" customFormat="1" ht="54.75" customHeight="1" x14ac:dyDescent="0.25">
      <c r="A1" s="147" t="s">
        <v>41</v>
      </c>
      <c r="B1" s="148"/>
      <c r="C1" s="148"/>
      <c r="D1" s="148"/>
      <c r="E1" s="177" t="s">
        <v>51</v>
      </c>
      <c r="F1" s="178" t="s">
        <v>44</v>
      </c>
      <c r="G1" s="178"/>
      <c r="H1" s="178"/>
      <c r="I1" s="178"/>
      <c r="J1" s="180" t="s">
        <v>43</v>
      </c>
      <c r="R1" s="150"/>
      <c r="S1" s="151"/>
      <c r="T1" s="150"/>
    </row>
    <row r="2" spans="1:20" s="153" customFormat="1" ht="31.5" x14ac:dyDescent="0.5">
      <c r="A2" s="168" t="s">
        <v>46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20" s="152" customFormat="1" ht="23.25" x14ac:dyDescent="0.25">
      <c r="A3" s="169" t="s">
        <v>50</v>
      </c>
      <c r="B3" s="170"/>
      <c r="C3" s="170"/>
      <c r="D3" s="170"/>
      <c r="E3" s="170"/>
      <c r="F3" s="170"/>
      <c r="G3" s="170"/>
      <c r="H3" s="170"/>
      <c r="I3" s="170"/>
      <c r="J3" s="171"/>
      <c r="K3" s="153"/>
      <c r="L3" s="153"/>
      <c r="M3" s="153"/>
      <c r="N3" s="153"/>
      <c r="O3" s="153"/>
      <c r="P3" s="153"/>
    </row>
    <row r="4" spans="1:20" s="155" customFormat="1" ht="15" customHeight="1" x14ac:dyDescent="0.25">
      <c r="A4" s="172" t="s">
        <v>47</v>
      </c>
      <c r="B4" s="173"/>
      <c r="C4" s="173"/>
      <c r="D4" s="179" t="s">
        <v>49</v>
      </c>
      <c r="E4" s="154"/>
      <c r="F4" s="154"/>
      <c r="G4" s="154"/>
      <c r="H4" s="154"/>
      <c r="I4" s="154"/>
      <c r="J4" s="154"/>
    </row>
    <row r="5" spans="1:20" s="79" customFormat="1" ht="15" customHeight="1" x14ac:dyDescent="0.2">
      <c r="A5" s="174" t="s">
        <v>48</v>
      </c>
      <c r="B5" s="175"/>
      <c r="C5" s="176"/>
      <c r="D5" s="184" t="s">
        <v>26</v>
      </c>
      <c r="E5" s="185"/>
      <c r="F5" s="186"/>
      <c r="G5" s="181" t="s">
        <v>38</v>
      </c>
      <c r="H5" s="182"/>
      <c r="I5" s="182"/>
      <c r="J5" s="182"/>
      <c r="K5" s="182"/>
      <c r="L5" s="182"/>
      <c r="M5" s="190" t="s">
        <v>39</v>
      </c>
      <c r="N5" s="190"/>
      <c r="O5" s="190"/>
      <c r="P5" s="190"/>
    </row>
    <row r="6" spans="1:20" s="158" customFormat="1" ht="30" customHeight="1" x14ac:dyDescent="0.2">
      <c r="A6" s="156" t="s">
        <v>37</v>
      </c>
      <c r="B6" s="156" t="s">
        <v>35</v>
      </c>
      <c r="C6" s="156" t="s">
        <v>36</v>
      </c>
      <c r="D6" s="187" t="s">
        <v>33</v>
      </c>
      <c r="E6" s="187" t="s">
        <v>34</v>
      </c>
      <c r="F6" s="187" t="s">
        <v>45</v>
      </c>
      <c r="G6" s="183" t="s">
        <v>31</v>
      </c>
      <c r="H6" s="183" t="s">
        <v>32</v>
      </c>
      <c r="I6" s="183" t="s">
        <v>33</v>
      </c>
      <c r="J6" s="183" t="s">
        <v>34</v>
      </c>
      <c r="K6" s="194" t="s">
        <v>27</v>
      </c>
      <c r="L6" s="189" t="s">
        <v>40</v>
      </c>
      <c r="M6" s="191" t="s">
        <v>33</v>
      </c>
      <c r="N6" s="191" t="s">
        <v>34</v>
      </c>
      <c r="O6" s="191" t="s">
        <v>27</v>
      </c>
      <c r="P6" s="191" t="s">
        <v>40</v>
      </c>
    </row>
    <row r="7" spans="1:20" s="80" customFormat="1" ht="15" customHeight="1" x14ac:dyDescent="0.25">
      <c r="A7" s="102"/>
      <c r="B7" s="102"/>
      <c r="C7" s="157" t="s">
        <v>42</v>
      </c>
      <c r="D7" s="188">
        <v>23058</v>
      </c>
      <c r="E7" s="29"/>
      <c r="F7" s="29"/>
      <c r="G7" s="196">
        <f>SUM(G9:G40)</f>
        <v>13194</v>
      </c>
      <c r="H7" s="196">
        <f t="shared" ref="H7" si="0">SUM(H9:H40)</f>
        <v>7713</v>
      </c>
      <c r="I7" s="196">
        <f>SUM(I9:I40)</f>
        <v>15143</v>
      </c>
      <c r="J7" s="103"/>
      <c r="K7" s="195">
        <v>65.67</v>
      </c>
      <c r="L7" s="117"/>
      <c r="M7" s="192">
        <f>D7-I7</f>
        <v>7915</v>
      </c>
      <c r="N7" s="116"/>
      <c r="O7" s="193">
        <f>100-K7</f>
        <v>34.33</v>
      </c>
      <c r="P7" s="98"/>
    </row>
    <row r="8" spans="1:20" s="80" customFormat="1" ht="15" customHeight="1" x14ac:dyDescent="0.25">
      <c r="A8" s="109"/>
      <c r="B8" s="109"/>
      <c r="C8" s="109"/>
      <c r="D8" s="110"/>
      <c r="E8" s="110"/>
      <c r="F8" s="110"/>
      <c r="G8" s="99"/>
      <c r="H8" s="99"/>
      <c r="I8" s="99"/>
      <c r="J8" s="99"/>
      <c r="K8" s="100"/>
      <c r="L8" s="118"/>
      <c r="M8" s="101"/>
      <c r="N8" s="110"/>
      <c r="O8" s="100"/>
      <c r="P8" s="100"/>
    </row>
    <row r="9" spans="1:20" ht="15" customHeight="1" x14ac:dyDescent="0.25">
      <c r="A9" s="95">
        <v>1</v>
      </c>
      <c r="B9" s="32" t="s">
        <v>0</v>
      </c>
      <c r="C9" s="96" t="s">
        <v>28</v>
      </c>
      <c r="D9" s="104">
        <v>631</v>
      </c>
      <c r="E9" s="105">
        <v>4485</v>
      </c>
      <c r="F9" s="159">
        <f>E9/$D$7*100</f>
        <v>19.450949778818632</v>
      </c>
      <c r="G9" s="104">
        <v>231</v>
      </c>
      <c r="H9" s="104">
        <v>126</v>
      </c>
      <c r="I9" s="104">
        <v>231</v>
      </c>
      <c r="J9" s="142">
        <f>SUM(I9:I15)</f>
        <v>2828</v>
      </c>
      <c r="K9" s="107">
        <v>36.61</v>
      </c>
      <c r="L9" s="119">
        <f>J9/E9*100</f>
        <v>63.054626532887404</v>
      </c>
      <c r="M9" s="108">
        <f>D9-I9</f>
        <v>400</v>
      </c>
      <c r="N9" s="106">
        <f>SUM(M9:M15)</f>
        <v>1657</v>
      </c>
      <c r="O9" s="107">
        <f t="shared" ref="O9:O40" si="1">100-K9</f>
        <v>63.39</v>
      </c>
      <c r="P9" s="111">
        <f>N9/E9*100</f>
        <v>36.945373467112596</v>
      </c>
    </row>
    <row r="10" spans="1:20" ht="15" customHeight="1" x14ac:dyDescent="0.25">
      <c r="A10" s="31">
        <v>2</v>
      </c>
      <c r="B10" s="32" t="s">
        <v>0</v>
      </c>
      <c r="C10" s="13" t="s">
        <v>29</v>
      </c>
      <c r="D10" s="65">
        <v>475</v>
      </c>
      <c r="G10" s="65">
        <v>302</v>
      </c>
      <c r="H10" s="65">
        <v>169</v>
      </c>
      <c r="I10" s="140">
        <v>302</v>
      </c>
      <c r="J10" s="97"/>
      <c r="K10" s="144">
        <v>63.58</v>
      </c>
      <c r="L10" s="97"/>
      <c r="M10" s="132">
        <f>D10-I10</f>
        <v>173</v>
      </c>
      <c r="N10" s="1"/>
      <c r="O10" s="81">
        <f t="shared" si="1"/>
        <v>36.42</v>
      </c>
      <c r="P10" s="133"/>
    </row>
    <row r="11" spans="1:20" ht="15" customHeight="1" x14ac:dyDescent="0.25">
      <c r="A11" s="31">
        <v>3</v>
      </c>
      <c r="B11" s="32" t="s">
        <v>0</v>
      </c>
      <c r="C11" s="14" t="s">
        <v>29</v>
      </c>
      <c r="D11" s="66">
        <v>627</v>
      </c>
      <c r="G11" s="66">
        <v>409</v>
      </c>
      <c r="H11" s="66">
        <v>227</v>
      </c>
      <c r="I11" s="141">
        <v>409</v>
      </c>
      <c r="J11" s="146"/>
      <c r="K11" s="145">
        <v>65.23</v>
      </c>
      <c r="L11" s="146"/>
      <c r="M11" s="134">
        <f>D11-I11</f>
        <v>218</v>
      </c>
      <c r="N11" s="1"/>
      <c r="O11" s="82">
        <f t="shared" si="1"/>
        <v>34.769999999999996</v>
      </c>
      <c r="P11" s="133"/>
    </row>
    <row r="12" spans="1:20" ht="15" customHeight="1" x14ac:dyDescent="0.25">
      <c r="A12" s="31">
        <v>4</v>
      </c>
      <c r="B12" s="32" t="s">
        <v>0</v>
      </c>
      <c r="C12" s="14" t="s">
        <v>29</v>
      </c>
      <c r="D12" s="66">
        <v>641</v>
      </c>
      <c r="G12" s="66">
        <v>386</v>
      </c>
      <c r="H12" s="66">
        <v>215</v>
      </c>
      <c r="I12" s="141">
        <v>386</v>
      </c>
      <c r="J12" s="146"/>
      <c r="K12" s="145">
        <v>60.22</v>
      </c>
      <c r="L12" s="146"/>
      <c r="M12" s="134">
        <f>D12-I12</f>
        <v>255</v>
      </c>
      <c r="N12" s="1"/>
      <c r="O12" s="82">
        <f t="shared" si="1"/>
        <v>39.78</v>
      </c>
      <c r="P12" s="133"/>
    </row>
    <row r="13" spans="1:20" ht="15" customHeight="1" x14ac:dyDescent="0.25">
      <c r="A13" s="31">
        <v>5</v>
      </c>
      <c r="B13" s="32" t="s">
        <v>0</v>
      </c>
      <c r="C13" s="14" t="s">
        <v>29</v>
      </c>
      <c r="D13" s="66">
        <v>761</v>
      </c>
      <c r="G13" s="66">
        <v>528</v>
      </c>
      <c r="H13" s="66">
        <v>258</v>
      </c>
      <c r="I13" s="141">
        <v>528</v>
      </c>
      <c r="J13" s="146"/>
      <c r="K13" s="145">
        <v>69.38</v>
      </c>
      <c r="L13" s="146"/>
      <c r="M13" s="134">
        <f>D13-I13</f>
        <v>233</v>
      </c>
      <c r="N13" s="1"/>
      <c r="O13" s="82">
        <f t="shared" si="1"/>
        <v>30.620000000000005</v>
      </c>
      <c r="P13" s="133"/>
    </row>
    <row r="14" spans="1:20" ht="15" customHeight="1" x14ac:dyDescent="0.25">
      <c r="A14" s="31">
        <v>6</v>
      </c>
      <c r="B14" s="32" t="s">
        <v>0</v>
      </c>
      <c r="C14" s="14" t="s">
        <v>30</v>
      </c>
      <c r="D14" s="66">
        <v>659</v>
      </c>
      <c r="G14" s="66">
        <v>458</v>
      </c>
      <c r="H14" s="66">
        <v>231</v>
      </c>
      <c r="I14" s="141">
        <v>458</v>
      </c>
      <c r="J14" s="146"/>
      <c r="K14" s="145">
        <v>69.5</v>
      </c>
      <c r="L14" s="146"/>
      <c r="M14" s="134">
        <f>D14-I14</f>
        <v>201</v>
      </c>
      <c r="N14" s="1"/>
      <c r="O14" s="82">
        <f t="shared" si="1"/>
        <v>30.5</v>
      </c>
      <c r="P14" s="133"/>
    </row>
    <row r="15" spans="1:20" ht="15" customHeight="1" x14ac:dyDescent="0.25">
      <c r="A15" s="31">
        <v>7</v>
      </c>
      <c r="B15" s="32" t="s">
        <v>0</v>
      </c>
      <c r="C15" s="14" t="s">
        <v>30</v>
      </c>
      <c r="D15" s="66">
        <v>691</v>
      </c>
      <c r="G15" s="66">
        <v>514</v>
      </c>
      <c r="H15" s="66">
        <v>266</v>
      </c>
      <c r="I15" s="141">
        <v>514</v>
      </c>
      <c r="J15" s="30"/>
      <c r="K15" s="145">
        <v>74.38</v>
      </c>
      <c r="L15" s="30"/>
      <c r="M15" s="134">
        <f>D15-I15</f>
        <v>177</v>
      </c>
      <c r="N15" s="1"/>
      <c r="O15" s="82">
        <f t="shared" si="1"/>
        <v>25.620000000000005</v>
      </c>
      <c r="P15" s="133"/>
    </row>
    <row r="16" spans="1:20" ht="15" customHeight="1" x14ac:dyDescent="0.25">
      <c r="A16" s="33">
        <v>8</v>
      </c>
      <c r="B16" s="34" t="s">
        <v>1</v>
      </c>
      <c r="C16" s="15" t="s">
        <v>12</v>
      </c>
      <c r="D16" s="160">
        <v>1104</v>
      </c>
      <c r="E16" s="35">
        <v>6623</v>
      </c>
      <c r="F16" s="112">
        <f>E16/$D$7*100</f>
        <v>28.723219706826264</v>
      </c>
      <c r="G16" s="161">
        <v>656</v>
      </c>
      <c r="H16" s="67">
        <v>346</v>
      </c>
      <c r="I16" s="67">
        <v>656</v>
      </c>
      <c r="J16" s="143">
        <f>SUM(I16:I23)</f>
        <v>4296</v>
      </c>
      <c r="K16" s="83">
        <v>59.42</v>
      </c>
      <c r="L16" s="120">
        <f>J16/E16*100</f>
        <v>64.86486486486487</v>
      </c>
      <c r="M16" s="135">
        <f>D16-I16</f>
        <v>448</v>
      </c>
      <c r="N16" s="2">
        <f>SUM(M16:M23)</f>
        <v>2327</v>
      </c>
      <c r="O16" s="83">
        <f t="shared" si="1"/>
        <v>40.58</v>
      </c>
      <c r="P16" s="112">
        <f>N16/E16*100</f>
        <v>35.135135135135137</v>
      </c>
    </row>
    <row r="17" spans="1:16" ht="15" customHeight="1" x14ac:dyDescent="0.25">
      <c r="A17" s="33">
        <v>9</v>
      </c>
      <c r="B17" s="34" t="s">
        <v>1</v>
      </c>
      <c r="C17" s="63" t="s">
        <v>12</v>
      </c>
      <c r="D17" s="67">
        <v>876</v>
      </c>
      <c r="G17" s="67">
        <v>625</v>
      </c>
      <c r="H17" s="67">
        <v>313</v>
      </c>
      <c r="I17" s="67">
        <v>625</v>
      </c>
      <c r="J17" s="29"/>
      <c r="K17" s="83">
        <v>71.349999999999994</v>
      </c>
      <c r="M17" s="135">
        <f>D17-I17</f>
        <v>251</v>
      </c>
      <c r="N17" s="1"/>
      <c r="O17" s="83">
        <f t="shared" si="1"/>
        <v>28.650000000000006</v>
      </c>
      <c r="P17" s="136"/>
    </row>
    <row r="18" spans="1:16" ht="15" customHeight="1" x14ac:dyDescent="0.25">
      <c r="A18" s="33">
        <v>10</v>
      </c>
      <c r="B18" s="34" t="s">
        <v>1</v>
      </c>
      <c r="C18" s="15" t="s">
        <v>12</v>
      </c>
      <c r="D18" s="67">
        <v>808</v>
      </c>
      <c r="G18" s="67">
        <v>495</v>
      </c>
      <c r="H18" s="67">
        <v>231</v>
      </c>
      <c r="I18" s="67">
        <v>495</v>
      </c>
      <c r="J18" s="29"/>
      <c r="K18" s="83">
        <v>61.26</v>
      </c>
      <c r="M18" s="135">
        <f>D18-I18</f>
        <v>313</v>
      </c>
      <c r="N18" s="1"/>
      <c r="O18" s="83">
        <f t="shared" si="1"/>
        <v>38.74</v>
      </c>
      <c r="P18" s="136"/>
    </row>
    <row r="19" spans="1:16" ht="15" customHeight="1" x14ac:dyDescent="0.25">
      <c r="A19" s="33">
        <v>11</v>
      </c>
      <c r="B19" s="34" t="s">
        <v>1</v>
      </c>
      <c r="C19" s="15" t="s">
        <v>13</v>
      </c>
      <c r="D19" s="67">
        <v>1055</v>
      </c>
      <c r="G19" s="67">
        <v>687</v>
      </c>
      <c r="H19" s="67">
        <v>381</v>
      </c>
      <c r="I19" s="67">
        <v>687</v>
      </c>
      <c r="J19" s="29"/>
      <c r="K19" s="83">
        <v>65.12</v>
      </c>
      <c r="M19" s="135">
        <f>D19-I19</f>
        <v>368</v>
      </c>
      <c r="N19" s="1"/>
      <c r="O19" s="83">
        <f t="shared" si="1"/>
        <v>34.879999999999995</v>
      </c>
      <c r="P19" s="136"/>
    </row>
    <row r="20" spans="1:16" ht="15" customHeight="1" x14ac:dyDescent="0.25">
      <c r="A20" s="33">
        <v>12</v>
      </c>
      <c r="B20" s="34" t="s">
        <v>1</v>
      </c>
      <c r="C20" s="15" t="s">
        <v>13</v>
      </c>
      <c r="D20" s="67">
        <v>708</v>
      </c>
      <c r="G20" s="67">
        <v>411</v>
      </c>
      <c r="H20" s="67">
        <v>219</v>
      </c>
      <c r="I20" s="67">
        <v>411</v>
      </c>
      <c r="J20" s="29"/>
      <c r="K20" s="83">
        <v>58.05</v>
      </c>
      <c r="M20" s="135">
        <f>D20-I20</f>
        <v>297</v>
      </c>
      <c r="N20" s="1"/>
      <c r="O20" s="83">
        <f t="shared" si="1"/>
        <v>41.95</v>
      </c>
      <c r="P20" s="136"/>
    </row>
    <row r="21" spans="1:16" ht="15" customHeight="1" x14ac:dyDescent="0.25">
      <c r="A21" s="33">
        <v>13</v>
      </c>
      <c r="B21" s="34" t="s">
        <v>1</v>
      </c>
      <c r="C21" s="15" t="s">
        <v>13</v>
      </c>
      <c r="D21" s="67">
        <v>714</v>
      </c>
      <c r="G21" s="67">
        <v>469</v>
      </c>
      <c r="H21" s="67">
        <v>238</v>
      </c>
      <c r="I21" s="67">
        <v>469</v>
      </c>
      <c r="J21" s="29"/>
      <c r="K21" s="83">
        <v>65.69</v>
      </c>
      <c r="M21" s="135">
        <f>D21-I21</f>
        <v>245</v>
      </c>
      <c r="N21" s="1"/>
      <c r="O21" s="83">
        <f t="shared" si="1"/>
        <v>34.31</v>
      </c>
      <c r="P21" s="136"/>
    </row>
    <row r="22" spans="1:16" ht="15" customHeight="1" x14ac:dyDescent="0.25">
      <c r="A22" s="33">
        <v>14</v>
      </c>
      <c r="B22" s="34" t="s">
        <v>1</v>
      </c>
      <c r="C22" s="15" t="s">
        <v>14</v>
      </c>
      <c r="D22" s="67">
        <v>717</v>
      </c>
      <c r="G22" s="67">
        <v>498</v>
      </c>
      <c r="H22" s="67">
        <v>267</v>
      </c>
      <c r="I22" s="67">
        <v>498</v>
      </c>
      <c r="J22" s="29"/>
      <c r="K22" s="83">
        <v>69.459999999999994</v>
      </c>
      <c r="M22" s="135">
        <f>D22-I22</f>
        <v>219</v>
      </c>
      <c r="N22" s="1"/>
      <c r="O22" s="83">
        <f t="shared" si="1"/>
        <v>30.540000000000006</v>
      </c>
      <c r="P22" s="136"/>
    </row>
    <row r="23" spans="1:16" ht="15" customHeight="1" x14ac:dyDescent="0.25">
      <c r="A23" s="33">
        <v>15</v>
      </c>
      <c r="B23" s="34" t="s">
        <v>1</v>
      </c>
      <c r="C23" s="15" t="s">
        <v>14</v>
      </c>
      <c r="D23" s="67">
        <v>641</v>
      </c>
      <c r="G23" s="67">
        <v>455</v>
      </c>
      <c r="H23" s="67">
        <v>229</v>
      </c>
      <c r="I23" s="67">
        <v>455</v>
      </c>
      <c r="J23" s="29"/>
      <c r="K23" s="83">
        <v>70.98</v>
      </c>
      <c r="M23" s="135">
        <f>D23-I23</f>
        <v>186</v>
      </c>
      <c r="N23" s="1"/>
      <c r="O23" s="83">
        <f t="shared" si="1"/>
        <v>29.019999999999996</v>
      </c>
      <c r="P23" s="136"/>
    </row>
    <row r="24" spans="1:16" ht="15" customHeight="1" x14ac:dyDescent="0.25">
      <c r="A24" s="36">
        <v>16</v>
      </c>
      <c r="B24" s="37" t="s">
        <v>2</v>
      </c>
      <c r="C24" s="16" t="s">
        <v>15</v>
      </c>
      <c r="D24" s="162">
        <v>1003</v>
      </c>
      <c r="E24" s="38">
        <v>2693</v>
      </c>
      <c r="F24" s="113">
        <f>E24/$D$7*100</f>
        <v>11.679243646456761</v>
      </c>
      <c r="G24" s="163">
        <v>550</v>
      </c>
      <c r="H24" s="68">
        <v>275</v>
      </c>
      <c r="I24" s="68">
        <v>550</v>
      </c>
      <c r="J24" s="38">
        <f>SUM(I24:I26)</f>
        <v>1651</v>
      </c>
      <c r="K24" s="84">
        <v>54.84</v>
      </c>
      <c r="L24" s="121">
        <f>J24/E24*100</f>
        <v>61.30709246193836</v>
      </c>
      <c r="M24" s="137">
        <f>D24-I24</f>
        <v>453</v>
      </c>
      <c r="N24" s="3">
        <f>SUM(M24:M26)</f>
        <v>1042</v>
      </c>
      <c r="O24" s="84">
        <f t="shared" si="1"/>
        <v>45.16</v>
      </c>
      <c r="P24" s="113">
        <f>N24/E24*100</f>
        <v>38.692907538061647</v>
      </c>
    </row>
    <row r="25" spans="1:16" ht="15" customHeight="1" x14ac:dyDescent="0.25">
      <c r="A25" s="36">
        <v>17</v>
      </c>
      <c r="B25" s="37" t="s">
        <v>2</v>
      </c>
      <c r="C25" s="16" t="s">
        <v>15</v>
      </c>
      <c r="D25" s="68">
        <v>872</v>
      </c>
      <c r="G25" s="68">
        <v>577</v>
      </c>
      <c r="H25" s="68">
        <v>299</v>
      </c>
      <c r="I25" s="68">
        <v>577</v>
      </c>
      <c r="J25" s="29"/>
      <c r="K25" s="84">
        <v>66.17</v>
      </c>
      <c r="M25" s="137">
        <f>D25-I25</f>
        <v>295</v>
      </c>
      <c r="N25" s="1"/>
      <c r="O25" s="84">
        <f t="shared" si="1"/>
        <v>33.83</v>
      </c>
      <c r="P25" s="136"/>
    </row>
    <row r="26" spans="1:16" ht="15" customHeight="1" x14ac:dyDescent="0.25">
      <c r="A26" s="36">
        <v>18</v>
      </c>
      <c r="B26" s="37" t="s">
        <v>2</v>
      </c>
      <c r="C26" s="16" t="s">
        <v>15</v>
      </c>
      <c r="D26" s="68">
        <v>818</v>
      </c>
      <c r="G26" s="68">
        <v>524</v>
      </c>
      <c r="H26" s="68">
        <v>258</v>
      </c>
      <c r="I26" s="68">
        <v>524</v>
      </c>
      <c r="J26" s="29"/>
      <c r="K26" s="84">
        <v>64.06</v>
      </c>
      <c r="M26" s="137">
        <f>D26-I26</f>
        <v>294</v>
      </c>
      <c r="N26" s="1"/>
      <c r="O26" s="84">
        <f t="shared" si="1"/>
        <v>35.94</v>
      </c>
      <c r="P26" s="136"/>
    </row>
    <row r="27" spans="1:16" ht="15" customHeight="1" x14ac:dyDescent="0.25">
      <c r="A27" s="39">
        <v>19</v>
      </c>
      <c r="B27" s="40" t="s">
        <v>4</v>
      </c>
      <c r="C27" s="17" t="s">
        <v>16</v>
      </c>
      <c r="D27" s="164">
        <v>743</v>
      </c>
      <c r="E27" s="41">
        <v>1919</v>
      </c>
      <c r="F27" s="114">
        <f>E27/$D$7*100</f>
        <v>8.3224911093763545</v>
      </c>
      <c r="G27" s="165">
        <v>530</v>
      </c>
      <c r="H27" s="69">
        <v>265</v>
      </c>
      <c r="I27" s="69">
        <v>530</v>
      </c>
      <c r="J27" s="41">
        <f>SUM(I27:I29)</f>
        <v>1361</v>
      </c>
      <c r="K27" s="85">
        <v>71.33</v>
      </c>
      <c r="L27" s="122">
        <f>J27/E27*100</f>
        <v>70.922355393434074</v>
      </c>
      <c r="M27" s="138">
        <f>D27-I27</f>
        <v>213</v>
      </c>
      <c r="N27" s="4">
        <f>SUM(M27:M29)</f>
        <v>558</v>
      </c>
      <c r="O27" s="85">
        <f t="shared" si="1"/>
        <v>28.67</v>
      </c>
      <c r="P27" s="114">
        <f>N27/E27*100</f>
        <v>29.077644606565922</v>
      </c>
    </row>
    <row r="28" spans="1:16" ht="15" customHeight="1" x14ac:dyDescent="0.25">
      <c r="A28" s="39">
        <v>20</v>
      </c>
      <c r="B28" s="40" t="s">
        <v>4</v>
      </c>
      <c r="C28" s="17" t="s">
        <v>16</v>
      </c>
      <c r="D28" s="69">
        <v>729</v>
      </c>
      <c r="G28" s="69">
        <v>542</v>
      </c>
      <c r="H28" s="69">
        <v>280</v>
      </c>
      <c r="I28" s="69">
        <v>542</v>
      </c>
      <c r="J28" s="29"/>
      <c r="K28" s="85">
        <v>74.349999999999994</v>
      </c>
      <c r="M28" s="138">
        <f>D28-I28</f>
        <v>187</v>
      </c>
      <c r="N28" s="1"/>
      <c r="O28" s="85">
        <f t="shared" si="1"/>
        <v>25.650000000000006</v>
      </c>
      <c r="P28" s="136"/>
    </row>
    <row r="29" spans="1:16" ht="15" customHeight="1" x14ac:dyDescent="0.25">
      <c r="A29" s="39">
        <v>21</v>
      </c>
      <c r="B29" s="40" t="s">
        <v>4</v>
      </c>
      <c r="C29" s="17" t="s">
        <v>16</v>
      </c>
      <c r="D29" s="69">
        <v>447</v>
      </c>
      <c r="G29" s="69">
        <v>289</v>
      </c>
      <c r="H29" s="69">
        <v>133</v>
      </c>
      <c r="I29" s="69">
        <v>289</v>
      </c>
      <c r="J29" s="29"/>
      <c r="K29" s="85">
        <v>64.650000000000006</v>
      </c>
      <c r="M29" s="138">
        <f>D29-I29</f>
        <v>158</v>
      </c>
      <c r="N29" s="1"/>
      <c r="O29" s="85">
        <f t="shared" si="1"/>
        <v>35.349999999999994</v>
      </c>
      <c r="P29" s="136"/>
    </row>
    <row r="30" spans="1:16" ht="15" customHeight="1" x14ac:dyDescent="0.25">
      <c r="A30" s="42">
        <v>22</v>
      </c>
      <c r="B30" s="43" t="s">
        <v>3</v>
      </c>
      <c r="C30" s="18" t="s">
        <v>17</v>
      </c>
      <c r="D30" s="166">
        <v>887</v>
      </c>
      <c r="E30" s="44">
        <v>2313</v>
      </c>
      <c r="F30" s="115">
        <f>E30/$D$7*100</f>
        <v>10.031225604996097</v>
      </c>
      <c r="G30" s="167">
        <v>634</v>
      </c>
      <c r="H30" s="70">
        <v>317</v>
      </c>
      <c r="I30" s="70">
        <v>634</v>
      </c>
      <c r="J30" s="44">
        <f>SUM(I30:I32)</f>
        <v>1523</v>
      </c>
      <c r="K30" s="86">
        <v>71.48</v>
      </c>
      <c r="L30" s="123">
        <f>J30/E30*100</f>
        <v>65.845222654561169</v>
      </c>
      <c r="M30" s="139">
        <f>D30-I30</f>
        <v>253</v>
      </c>
      <c r="N30" s="5">
        <f>SUM(M30:M32)</f>
        <v>790</v>
      </c>
      <c r="O30" s="86">
        <f t="shared" si="1"/>
        <v>28.519999999999996</v>
      </c>
      <c r="P30" s="115">
        <f>N30/E30*100</f>
        <v>34.154777345438823</v>
      </c>
    </row>
    <row r="31" spans="1:16" ht="15" customHeight="1" x14ac:dyDescent="0.25">
      <c r="A31" s="42">
        <v>23</v>
      </c>
      <c r="B31" s="43" t="s">
        <v>3</v>
      </c>
      <c r="C31" s="18" t="s">
        <v>17</v>
      </c>
      <c r="D31" s="70">
        <v>728</v>
      </c>
      <c r="G31" s="70">
        <v>433</v>
      </c>
      <c r="H31" s="70">
        <v>221</v>
      </c>
      <c r="I31" s="70">
        <v>433</v>
      </c>
      <c r="J31" s="29"/>
      <c r="K31" s="86">
        <v>59.48</v>
      </c>
      <c r="M31" s="139">
        <f>D31-I31</f>
        <v>295</v>
      </c>
      <c r="N31" s="1"/>
      <c r="O31" s="86">
        <f t="shared" si="1"/>
        <v>40.520000000000003</v>
      </c>
      <c r="P31" s="136"/>
    </row>
    <row r="32" spans="1:16" ht="15" customHeight="1" x14ac:dyDescent="0.25">
      <c r="A32" s="45">
        <v>24</v>
      </c>
      <c r="B32" s="46" t="s">
        <v>3</v>
      </c>
      <c r="C32" s="19" t="s">
        <v>17</v>
      </c>
      <c r="D32" s="70">
        <v>698</v>
      </c>
      <c r="G32" s="70">
        <v>231</v>
      </c>
      <c r="H32" s="70">
        <v>225</v>
      </c>
      <c r="I32" s="70">
        <v>456</v>
      </c>
      <c r="J32" s="29"/>
      <c r="K32" s="86">
        <v>65.33</v>
      </c>
      <c r="M32" s="139">
        <f>D32-I32</f>
        <v>242</v>
      </c>
      <c r="N32" s="1"/>
      <c r="O32" s="86">
        <f t="shared" si="1"/>
        <v>34.67</v>
      </c>
      <c r="P32" s="136"/>
    </row>
    <row r="33" spans="1:16" ht="15" customHeight="1" x14ac:dyDescent="0.25">
      <c r="A33" s="47">
        <v>25</v>
      </c>
      <c r="B33" s="48" t="s">
        <v>5</v>
      </c>
      <c r="C33" s="20" t="s">
        <v>18</v>
      </c>
      <c r="D33" s="71">
        <v>899</v>
      </c>
      <c r="E33" s="71">
        <v>899</v>
      </c>
      <c r="F33" s="87">
        <f t="shared" ref="F33:F40" si="2">E33/$D$7*100</f>
        <v>3.8988637349293089</v>
      </c>
      <c r="G33" s="71">
        <v>312</v>
      </c>
      <c r="H33" s="71">
        <v>303</v>
      </c>
      <c r="I33" s="71">
        <v>615</v>
      </c>
      <c r="J33" s="71">
        <f>I33</f>
        <v>615</v>
      </c>
      <c r="K33" s="87">
        <v>68.41</v>
      </c>
      <c r="L33" s="124">
        <f t="shared" ref="L33:L40" si="3">J33/E33*100</f>
        <v>68.40934371523916</v>
      </c>
      <c r="M33" s="71">
        <f>D33-I33</f>
        <v>284</v>
      </c>
      <c r="N33" s="6">
        <f>M33</f>
        <v>284</v>
      </c>
      <c r="O33" s="87">
        <f t="shared" si="1"/>
        <v>31.590000000000003</v>
      </c>
      <c r="P33" s="87">
        <f t="shared" ref="P33:P40" si="4">N33/E33*100</f>
        <v>31.590656284760843</v>
      </c>
    </row>
    <row r="34" spans="1:16" ht="15" customHeight="1" x14ac:dyDescent="0.25">
      <c r="A34" s="49">
        <v>26</v>
      </c>
      <c r="B34" s="50" t="s">
        <v>6</v>
      </c>
      <c r="C34" s="21" t="s">
        <v>19</v>
      </c>
      <c r="D34" s="72">
        <v>807</v>
      </c>
      <c r="E34" s="72">
        <v>807</v>
      </c>
      <c r="F34" s="88">
        <f t="shared" si="2"/>
        <v>3.4998698933125163</v>
      </c>
      <c r="G34" s="72">
        <v>280</v>
      </c>
      <c r="H34" s="72">
        <v>271</v>
      </c>
      <c r="I34" s="72">
        <v>551</v>
      </c>
      <c r="J34" s="72">
        <f t="shared" ref="J34:J40" si="5">I34</f>
        <v>551</v>
      </c>
      <c r="K34" s="88">
        <v>68.28</v>
      </c>
      <c r="L34" s="125">
        <f t="shared" si="3"/>
        <v>68.277571251548949</v>
      </c>
      <c r="M34" s="72">
        <f>D34-I34</f>
        <v>256</v>
      </c>
      <c r="N34" s="7">
        <f t="shared" ref="N34:N40" si="6">M34</f>
        <v>256</v>
      </c>
      <c r="O34" s="88">
        <f t="shared" si="1"/>
        <v>31.72</v>
      </c>
      <c r="P34" s="88">
        <f t="shared" si="4"/>
        <v>31.722428748451055</v>
      </c>
    </row>
    <row r="35" spans="1:16" ht="15" customHeight="1" x14ac:dyDescent="0.25">
      <c r="A35" s="51">
        <v>27</v>
      </c>
      <c r="B35" s="52" t="s">
        <v>7</v>
      </c>
      <c r="C35" s="22" t="s">
        <v>20</v>
      </c>
      <c r="D35" s="73">
        <v>812</v>
      </c>
      <c r="E35" s="73">
        <v>812</v>
      </c>
      <c r="F35" s="89">
        <f t="shared" si="2"/>
        <v>3.5215543412264725</v>
      </c>
      <c r="G35" s="73">
        <v>283</v>
      </c>
      <c r="H35" s="73">
        <v>288</v>
      </c>
      <c r="I35" s="73">
        <v>571</v>
      </c>
      <c r="J35" s="73">
        <f t="shared" si="5"/>
        <v>571</v>
      </c>
      <c r="K35" s="89">
        <v>70.319999999999993</v>
      </c>
      <c r="L35" s="126">
        <f t="shared" si="3"/>
        <v>70.320197044334975</v>
      </c>
      <c r="M35" s="73">
        <f>D35-I35</f>
        <v>241</v>
      </c>
      <c r="N35" s="8">
        <f t="shared" si="6"/>
        <v>241</v>
      </c>
      <c r="O35" s="89">
        <f t="shared" si="1"/>
        <v>29.680000000000007</v>
      </c>
      <c r="P35" s="89">
        <f t="shared" si="4"/>
        <v>29.679802955665025</v>
      </c>
    </row>
    <row r="36" spans="1:16" ht="15" customHeight="1" x14ac:dyDescent="0.25">
      <c r="A36" s="53">
        <v>28</v>
      </c>
      <c r="B36" s="54" t="s">
        <v>10</v>
      </c>
      <c r="C36" s="23" t="s">
        <v>20</v>
      </c>
      <c r="D36" s="74">
        <v>819</v>
      </c>
      <c r="E36" s="74">
        <v>819</v>
      </c>
      <c r="F36" s="90">
        <f t="shared" si="2"/>
        <v>3.5519125683060109</v>
      </c>
      <c r="G36" s="74">
        <v>305</v>
      </c>
      <c r="H36" s="74">
        <v>285</v>
      </c>
      <c r="I36" s="74">
        <v>590</v>
      </c>
      <c r="J36" s="74">
        <f t="shared" si="5"/>
        <v>590</v>
      </c>
      <c r="K36" s="90">
        <v>72.040000000000006</v>
      </c>
      <c r="L36" s="127">
        <f t="shared" si="3"/>
        <v>72.039072039072039</v>
      </c>
      <c r="M36" s="74">
        <f>D36-I36</f>
        <v>229</v>
      </c>
      <c r="N36" s="2">
        <f t="shared" si="6"/>
        <v>229</v>
      </c>
      <c r="O36" s="90">
        <f t="shared" si="1"/>
        <v>27.959999999999994</v>
      </c>
      <c r="P36" s="90">
        <f t="shared" si="4"/>
        <v>27.960927960927961</v>
      </c>
    </row>
    <row r="37" spans="1:16" ht="15" customHeight="1" x14ac:dyDescent="0.25">
      <c r="A37" s="55">
        <v>29</v>
      </c>
      <c r="B37" s="56" t="s">
        <v>8</v>
      </c>
      <c r="C37" s="24" t="s">
        <v>21</v>
      </c>
      <c r="D37" s="75">
        <v>630</v>
      </c>
      <c r="E37" s="75">
        <v>630</v>
      </c>
      <c r="F37" s="91">
        <f t="shared" si="2"/>
        <v>2.7322404371584699</v>
      </c>
      <c r="G37" s="75">
        <v>212</v>
      </c>
      <c r="H37" s="75">
        <v>242</v>
      </c>
      <c r="I37" s="75">
        <v>454</v>
      </c>
      <c r="J37" s="75">
        <f t="shared" si="5"/>
        <v>454</v>
      </c>
      <c r="K37" s="91">
        <v>72.06</v>
      </c>
      <c r="L37" s="128">
        <f t="shared" si="3"/>
        <v>72.063492063492063</v>
      </c>
      <c r="M37" s="75">
        <f>D37-I37</f>
        <v>176</v>
      </c>
      <c r="N37" s="9">
        <f t="shared" si="6"/>
        <v>176</v>
      </c>
      <c r="O37" s="91">
        <f t="shared" si="1"/>
        <v>27.939999999999998</v>
      </c>
      <c r="P37" s="91">
        <f t="shared" si="4"/>
        <v>27.936507936507937</v>
      </c>
    </row>
    <row r="38" spans="1:16" ht="15" customHeight="1" x14ac:dyDescent="0.25">
      <c r="A38" s="57">
        <v>30</v>
      </c>
      <c r="B38" s="58" t="s">
        <v>25</v>
      </c>
      <c r="C38" s="25" t="s">
        <v>22</v>
      </c>
      <c r="D38" s="76">
        <v>449</v>
      </c>
      <c r="E38" s="76">
        <v>449</v>
      </c>
      <c r="F38" s="92">
        <f t="shared" si="2"/>
        <v>1.9472634226732586</v>
      </c>
      <c r="G38" s="76">
        <v>149</v>
      </c>
      <c r="H38" s="76">
        <v>151</v>
      </c>
      <c r="I38" s="76">
        <v>300</v>
      </c>
      <c r="J38" s="76">
        <f t="shared" si="5"/>
        <v>300</v>
      </c>
      <c r="K38" s="92">
        <v>66.819999999999993</v>
      </c>
      <c r="L38" s="129">
        <f t="shared" si="3"/>
        <v>66.815144766147</v>
      </c>
      <c r="M38" s="76">
        <f>D38-I38</f>
        <v>149</v>
      </c>
      <c r="N38" s="10">
        <f t="shared" si="6"/>
        <v>149</v>
      </c>
      <c r="O38" s="92">
        <f t="shared" si="1"/>
        <v>33.180000000000007</v>
      </c>
      <c r="P38" s="92">
        <f t="shared" si="4"/>
        <v>33.184855233853007</v>
      </c>
    </row>
    <row r="39" spans="1:16" ht="15" customHeight="1" x14ac:dyDescent="0.25">
      <c r="A39" s="59">
        <v>31</v>
      </c>
      <c r="B39" s="60" t="s">
        <v>11</v>
      </c>
      <c r="C39" s="26" t="s">
        <v>23</v>
      </c>
      <c r="D39" s="77">
        <v>370</v>
      </c>
      <c r="E39" s="77">
        <v>370</v>
      </c>
      <c r="F39" s="93">
        <f t="shared" si="2"/>
        <v>1.6046491456327521</v>
      </c>
      <c r="G39" s="77">
        <v>140</v>
      </c>
      <c r="H39" s="77">
        <v>119</v>
      </c>
      <c r="I39" s="77">
        <v>259</v>
      </c>
      <c r="J39" s="77">
        <f t="shared" si="5"/>
        <v>259</v>
      </c>
      <c r="K39" s="93">
        <v>70</v>
      </c>
      <c r="L39" s="130">
        <f t="shared" si="3"/>
        <v>70</v>
      </c>
      <c r="M39" s="77">
        <f>D39-I39</f>
        <v>111</v>
      </c>
      <c r="N39" s="11">
        <f t="shared" si="6"/>
        <v>111</v>
      </c>
      <c r="O39" s="93">
        <f t="shared" si="1"/>
        <v>30</v>
      </c>
      <c r="P39" s="93">
        <f t="shared" si="4"/>
        <v>30</v>
      </c>
    </row>
    <row r="40" spans="1:16" ht="15" customHeight="1" x14ac:dyDescent="0.25">
      <c r="A40" s="61">
        <v>32</v>
      </c>
      <c r="B40" s="62" t="s">
        <v>9</v>
      </c>
      <c r="C40" s="27" t="s">
        <v>24</v>
      </c>
      <c r="D40" s="78">
        <v>239</v>
      </c>
      <c r="E40" s="78">
        <v>239</v>
      </c>
      <c r="F40" s="94">
        <f t="shared" si="2"/>
        <v>1.0365166102871022</v>
      </c>
      <c r="G40" s="78">
        <v>79</v>
      </c>
      <c r="H40" s="78">
        <v>65</v>
      </c>
      <c r="I40" s="78">
        <v>144</v>
      </c>
      <c r="J40" s="78">
        <f t="shared" si="5"/>
        <v>144</v>
      </c>
      <c r="K40" s="94">
        <v>60.25</v>
      </c>
      <c r="L40" s="131">
        <f t="shared" si="3"/>
        <v>60.251046025104607</v>
      </c>
      <c r="M40" s="78">
        <f>D40-I40</f>
        <v>95</v>
      </c>
      <c r="N40" s="12">
        <f t="shared" si="6"/>
        <v>95</v>
      </c>
      <c r="O40" s="94">
        <f t="shared" si="1"/>
        <v>39.75</v>
      </c>
      <c r="P40" s="94">
        <f t="shared" si="4"/>
        <v>39.748953974895393</v>
      </c>
    </row>
    <row r="41" spans="1:16" x14ac:dyDescent="0.2">
      <c r="J41" s="29"/>
    </row>
  </sheetData>
  <mergeCells count="10">
    <mergeCell ref="D5:F5"/>
    <mergeCell ref="D4:J4"/>
    <mergeCell ref="A5:C5"/>
    <mergeCell ref="F1:I1"/>
    <mergeCell ref="A4:C4"/>
    <mergeCell ref="G5:L5"/>
    <mergeCell ref="M5:P5"/>
    <mergeCell ref="A1:D1"/>
    <mergeCell ref="A3:J3"/>
    <mergeCell ref="A2:J2"/>
  </mergeCells>
  <hyperlinks>
    <hyperlink ref="A1" r:id="rId1"/>
    <hyperlink ref="D4" r:id="rId2"/>
  </hyperlinks>
  <pageMargins left="0.7" right="0.7" top="0.75" bottom="0.75" header="0.3" footer="0.3"/>
  <pageSetup paperSize="9" orientation="portrait" verticalDpi="0" r:id="rId3"/>
  <ignoredErrors>
    <ignoredError sqref="J27 J24 J16 J9 J30 N25:N26 N28:N29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VOTANTI</dc:title>
  <dc:creator>belluccif</dc:creator>
  <cp:lastModifiedBy>Utente Windows</cp:lastModifiedBy>
  <dcterms:created xsi:type="dcterms:W3CDTF">2021-10-05T09:40:20Z</dcterms:created>
  <dcterms:modified xsi:type="dcterms:W3CDTF">2021-10-05T15:37:53Z</dcterms:modified>
</cp:coreProperties>
</file>